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<sst xmlns="http://schemas.openxmlformats.org/spreadsheetml/2006/main" count="60" uniqueCount="60">
  <si>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</si>
  <si>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</si>
  <si>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</si>
  <si>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</si>
  <si>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</si>
  <si>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</si>
  <si>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Проект 
на 2020 год</t>
  </si>
  <si>
    <t>Проект 
на 2021 год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</si>
  <si>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</si>
  <si>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</si>
  <si>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</si>
  <si>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</si>
  <si>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</si>
  <si>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</si>
  <si>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</si>
  <si>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</si>
  <si>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</si>
  <si>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</si>
  <si>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</si>
  <si>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</si>
  <si>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</si>
  <si>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Исполнено 
за 2018 год</t>
  </si>
  <si>
    <t>Ожидаемое исполнение за 2019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</si>
  <si>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</si>
  <si>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</si>
  <si>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</si>
  <si>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</si>
  <si>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</si>
  <si>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</si>
  <si>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</si>
  <si>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</si>
  <si>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</si>
  <si>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</si>
  <si>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</si>
  <si>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</si>
  <si>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</si>
  <si>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</si>
  <si>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</si>
  <si>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</si>
  <si>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</si>
  <si>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</si>
  <si>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</si>
  <si>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</si>
  <si>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</si>
  <si>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</si>
  <si>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</si>
  <si>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</si>
  <si>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</si>
  <si>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</si>
  <si>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</si>
  <si>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</si>
  <si>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</si>
  <si>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</si>
  <si>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</si>
  <si>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</si>
  <si>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</si>
  <si>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</si>
  <si>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</si>
  <si>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</si>
  <si>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Сведения о доходах бюджета Палехского муниципального района  видам доходов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</si>
</sst>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.00"/>
    <numFmt numFmtId="185" formatCode="0.00000"/>
    <numFmt numFmtId="186" formatCode="0.0000"/>
    <numFmt numFmtId="187" formatCode="0.000"/>
    <numFmt numFmtId="188" formatCode="0.0"/>
    <numFmt numFmtId="189" formatCode="##\ ###\ ###\ ###\ ##0.00"/>
    <numFmt numFmtId="190" formatCode="#\ ###\ ###\ ###\ ##0.00"/>
    <numFmt numFmtId="191" formatCode="0.000000"/>
    <numFmt numFmtId="192" formatCode="0.000%"/>
    <numFmt numFmtId="193" formatCode="0.0%"/>
    <numFmt numFmtId="194" formatCode="#,##0.0"/>
    <numFmt numFmtId="195" formatCode="#,##0.0_ ;\-#,##0.0\ "/>
    <numFmt numFmtId="196" formatCode="0.0_ ;\-0.0\ "/>
    <numFmt numFmtId="197" formatCode="#,##0.0\ &quot;₽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94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5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27" borderId="15" xfId="0" applyFont="1" applyFill="1" applyBorder="1" applyAlignment="1">
      <alignment horizontal="center" wrapText="1"/>
    </xf>
    <xf numFmtId="0" fontId="21" fillId="27" borderId="15" xfId="0" applyNumberFormat="1" applyFont="1" applyFill="1" applyBorder="1" applyAlignment="1">
      <alignment horizont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22" fillId="27" borderId="15" xfId="0" applyFont="1" applyFill="1" applyBorder="1" applyAlignment="1">
      <alignment horizontal="center" vertical="top"/>
    </xf>
    <xf numFmtId="0" fontId="20" fillId="27" borderId="15" xfId="0" applyFont="1" applyFill="1" applyBorder="1" applyAlignment="1">
      <alignment horizontal="center" vertical="top"/>
    </xf>
    <xf numFmtId="193" fontId="22" fillId="0" borderId="15" xfId="0" applyNumberFormat="1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center" vertical="top"/>
    </xf>
    <xf numFmtId="194" fontId="22" fillId="0" borderId="15" xfId="0" applyNumberFormat="1" applyFont="1" applyBorder="1" applyAlignment="1">
      <alignment horizontal="center" vertical="top"/>
    </xf>
    <xf numFmtId="194" fontId="20" fillId="0" borderId="15" xfId="0" applyNumberFormat="1" applyFont="1" applyBorder="1" applyAlignment="1">
      <alignment horizontal="center" vertical="top"/>
    </xf>
    <xf numFmtId="195" fontId="22" fillId="0" borderId="15" xfId="116" applyNumberFormat="1" applyFont="1" applyBorder="1" applyAlignment="1">
      <alignment horizontal="center" vertical="top"/>
    </xf>
    <xf numFmtId="195" fontId="20" fillId="0" borderId="15" xfId="116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194" fontId="20" fillId="0" borderId="15" xfId="0" applyNumberFormat="1" applyFont="1" applyFill="1" applyBorder="1" applyAlignment="1">
      <alignment horizontal="center" vertical="top"/>
    </xf>
    <xf numFmtId="195" fontId="22" fillId="27" borderId="15" xfId="116" applyNumberFormat="1" applyFont="1" applyFill="1" applyBorder="1" applyAlignment="1">
      <alignment horizontal="center" vertical="top"/>
    </xf>
    <xf numFmtId="194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193" fontId="22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193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194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justify" vertical="top" wrapText="1"/>
    </xf>
    <xf numFmtId="4" fontId="20" fillId="0" borderId="15" xfId="0" applyNumberFormat="1" applyFont="1" applyBorder="1" applyAlignment="1">
      <alignment horizontal="right" vertical="center" wrapText="1"/>
    </xf>
    <xf numFmtId="194" fontId="22" fillId="0" borderId="15" xfId="0" applyNumberFormat="1" applyFont="1" applyBorder="1" applyAlignment="1">
      <alignment horizontal="right" vertical="center" wrapText="1"/>
    </xf>
    <xf numFmtId="9" fontId="22" fillId="0" borderId="15" xfId="104" applyFont="1" applyBorder="1" applyAlignment="1">
      <alignment horizontal="right" vertical="center"/>
    </xf>
    <xf numFmtId="9" fontId="20" fillId="0" borderId="15" xfId="104" applyFont="1" applyBorder="1" applyAlignment="1">
      <alignment horizontal="right" vertical="center"/>
    </xf>
    <xf numFmtId="9" fontId="22" fillId="0" borderId="15" xfId="104" applyFont="1" applyBorder="1" applyAlignment="1">
      <alignment horizontal="center" vertical="top"/>
    </xf>
    <xf numFmtId="9" fontId="20" fillId="0" borderId="15" xfId="104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1" fillId="27" borderId="15" xfId="0" applyFont="1" applyFill="1" applyBorder="1" applyAlignment="1">
      <alignment horizontal="right" vertical="center" wrapText="1"/>
    </xf>
    <xf numFmtId="0" fontId="39" fillId="27" borderId="15" xfId="0" applyNumberFormat="1" applyFont="1" applyFill="1" applyBorder="1" applyAlignment="1">
      <alignment horizontal="center" vertical="top" wrapText="1"/>
    </xf>
    <xf numFmtId="0" fontId="42" fillId="27" borderId="15" xfId="0" applyNumberFormat="1" applyFont="1" applyFill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zoomScalePageLayoutView="0" workbookViewId="0" topLeftCell="A1">
      <selection activeCell="U1" sqref="U1"/>
    </sheetView>
  </sheetViews>
  <sheetFormatPr defaultColWidth="8.875" defaultRowHeight="12.75"/>
  <cols>
    <col min="1" max="1" width="50.125" style="43" customWidth="1"/>
    <col min="2" max="2" width="33.875" style="43" customWidth="1"/>
    <col min="3" max="3" width="22.25390625" style="43" customWidth="1"/>
    <col min="4" max="5" width="23.00390625" style="43" customWidth="1"/>
    <col min="6" max="6" width="13.375" style="44" customWidth="1"/>
    <col min="7" max="7" width="14.125" style="44" customWidth="1"/>
    <col min="8" max="8" width="24.625" style="44" customWidth="1"/>
    <col min="9" max="9" width="13.75390625" style="44" customWidth="1"/>
    <col min="10" max="10" width="14.25390625" style="44" customWidth="1"/>
    <col min="11" max="11" width="23.00390625" style="44" customWidth="1"/>
    <col min="12" max="12" width="13.375" style="43" customWidth="1"/>
    <col min="13" max="13" width="15.625" style="43" customWidth="1"/>
    <col min="14" max="16384" width="8.875" style="43" customWidth="1"/>
  </cols>
  <sheetData>
    <row r="1" spans="1:13" s="8" customFormat="1" ht="60" customHeight="1">
      <c r="A1" s="47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76.5" customHeight="1">
      <c r="A2" s="3" t="s">
        <v>3</v>
      </c>
      <c r="B2" s="3" t="s">
        <v>4</v>
      </c>
      <c r="C2" s="4" t="s">
        <v>21</v>
      </c>
      <c r="D2" s="4" t="s">
        <v>22</v>
      </c>
      <c r="E2" s="4" t="s">
        <v>6</v>
      </c>
      <c r="F2" s="5" t="s">
        <v>23</v>
      </c>
      <c r="G2" s="5" t="s">
        <v>24</v>
      </c>
      <c r="H2" s="4" t="s">
        <v>7</v>
      </c>
      <c r="I2" s="5" t="s">
        <v>25</v>
      </c>
      <c r="J2" s="5" t="s">
        <v>26</v>
      </c>
      <c r="K2" s="4" t="s">
        <v>27</v>
      </c>
      <c r="L2" s="5" t="s">
        <v>28</v>
      </c>
      <c r="M2" s="5" t="s">
        <v>29</v>
      </c>
    </row>
    <row r="3" spans="1:13" ht="15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15</v>
      </c>
      <c r="G3" s="1" t="s">
        <v>16</v>
      </c>
      <c r="H3" s="1">
        <v>8</v>
      </c>
      <c r="I3" s="1" t="s">
        <v>17</v>
      </c>
      <c r="J3" s="1" t="s">
        <v>18</v>
      </c>
      <c r="K3" s="1">
        <v>11</v>
      </c>
      <c r="L3" s="1" t="s">
        <v>19</v>
      </c>
      <c r="M3" s="1" t="s">
        <v>20</v>
      </c>
    </row>
    <row r="4" spans="1:13" ht="37.5">
      <c r="A4" s="23" t="s">
        <v>0</v>
      </c>
      <c r="B4" s="24" t="s">
        <v>5</v>
      </c>
      <c r="C4" s="36">
        <f>SUM(C5,C11)</f>
        <v>47615040.53</v>
      </c>
      <c r="D4" s="36">
        <f>SUM(D5,D11)</f>
        <v>47688683.510000005</v>
      </c>
      <c r="E4" s="36">
        <f>SUM(E5,E11)</f>
        <v>49619775.7</v>
      </c>
      <c r="F4" s="25">
        <f>E4/C4</f>
        <v>1.0421029814883158</v>
      </c>
      <c r="G4" s="25">
        <f aca="true" t="shared" si="0" ref="G4:G9">E4/D4</f>
        <v>1.0404937198485478</v>
      </c>
      <c r="H4" s="33">
        <f>SUM(H5,H11)</f>
        <v>49300475.7</v>
      </c>
      <c r="I4" s="37">
        <f aca="true" t="shared" si="1" ref="I4:I9">H4/C4</f>
        <v>1.0353971171974135</v>
      </c>
      <c r="J4" s="37">
        <f aca="true" t="shared" si="2" ref="J4:J9">H4/D4</f>
        <v>1.0337982110506787</v>
      </c>
      <c r="K4" s="33">
        <f>SUM(K5,K11)</f>
        <v>52816975.7</v>
      </c>
      <c r="L4" s="25">
        <f>K4/C4</f>
        <v>1.1092498318198953</v>
      </c>
      <c r="M4" s="25">
        <f aca="true" t="shared" si="3" ref="M4:M9">K4/D4</f>
        <v>1.1075368790359799</v>
      </c>
    </row>
    <row r="5" spans="1:13" ht="18.75">
      <c r="A5" s="23" t="s">
        <v>30</v>
      </c>
      <c r="B5" s="24"/>
      <c r="C5" s="33">
        <f>SUM(C6:C10)</f>
        <v>33775298.82</v>
      </c>
      <c r="D5" s="33">
        <f>SUM(D6:D10)</f>
        <v>32992677.76</v>
      </c>
      <c r="E5" s="33">
        <f>SUM(E6:E10)</f>
        <v>36952975.7</v>
      </c>
      <c r="F5" s="25">
        <f aca="true" t="shared" si="4" ref="F5:F24">E5/C5</f>
        <v>1.094082865023191</v>
      </c>
      <c r="G5" s="25">
        <f t="shared" si="0"/>
        <v>1.1200356627251828</v>
      </c>
      <c r="H5" s="33">
        <f>SUM(H6:H10)</f>
        <v>36617975.7</v>
      </c>
      <c r="I5" s="25">
        <f t="shared" si="1"/>
        <v>1.0841643739452784</v>
      </c>
      <c r="J5" s="37">
        <f t="shared" si="2"/>
        <v>1.1098818945940567</v>
      </c>
      <c r="K5" s="33">
        <f>SUM(K6:K10)</f>
        <v>40117975.7</v>
      </c>
      <c r="L5" s="25">
        <f>K5/C5</f>
        <v>1.1877904001324244</v>
      </c>
      <c r="M5" s="25">
        <f t="shared" si="3"/>
        <v>1.2159660392476128</v>
      </c>
    </row>
    <row r="6" spans="1:13" ht="18.75">
      <c r="A6" s="26" t="s">
        <v>1</v>
      </c>
      <c r="B6" s="27" t="s">
        <v>38</v>
      </c>
      <c r="C6" s="28">
        <v>24456663.81</v>
      </c>
      <c r="D6" s="28">
        <v>22843762.5</v>
      </c>
      <c r="E6" s="28">
        <v>27490056</v>
      </c>
      <c r="F6" s="29">
        <f t="shared" si="4"/>
        <v>1.1240313157005368</v>
      </c>
      <c r="G6" s="29">
        <f t="shared" si="0"/>
        <v>1.2033944058033348</v>
      </c>
      <c r="H6" s="28">
        <v>27855056</v>
      </c>
      <c r="I6" s="29">
        <f t="shared" si="1"/>
        <v>1.138955673447596</v>
      </c>
      <c r="J6" s="38">
        <f t="shared" si="2"/>
        <v>1.2193725092352892</v>
      </c>
      <c r="K6" s="28">
        <v>30655056</v>
      </c>
      <c r="L6" s="29">
        <f>K6/C6</f>
        <v>1.2534438972606543</v>
      </c>
      <c r="M6" s="29">
        <f t="shared" si="3"/>
        <v>1.3419442615900072</v>
      </c>
    </row>
    <row r="7" spans="1:13" ht="56.25">
      <c r="A7" s="26" t="s">
        <v>2</v>
      </c>
      <c r="B7" s="27" t="s">
        <v>39</v>
      </c>
      <c r="C7" s="28">
        <v>6351197.39</v>
      </c>
      <c r="D7" s="28">
        <v>7358415.94</v>
      </c>
      <c r="E7" s="30">
        <v>6902919.7</v>
      </c>
      <c r="F7" s="29">
        <f t="shared" si="4"/>
        <v>1.0868690226615678</v>
      </c>
      <c r="G7" s="29">
        <f t="shared" si="0"/>
        <v>0.9380986011508341</v>
      </c>
      <c r="H7" s="28">
        <v>6902919.7</v>
      </c>
      <c r="I7" s="29">
        <f t="shared" si="1"/>
        <v>1.0868690226615678</v>
      </c>
      <c r="J7" s="38">
        <f t="shared" si="2"/>
        <v>0.9380986011508341</v>
      </c>
      <c r="K7" s="28">
        <v>6902919.7</v>
      </c>
      <c r="L7" s="29">
        <f>K4/C4</f>
        <v>1.1092498318198953</v>
      </c>
      <c r="M7" s="29">
        <f t="shared" si="3"/>
        <v>0.9380986011508341</v>
      </c>
    </row>
    <row r="8" spans="1:13" ht="33.75" customHeight="1">
      <c r="A8" s="42" t="s">
        <v>41</v>
      </c>
      <c r="B8" s="27" t="s">
        <v>40</v>
      </c>
      <c r="C8" s="28">
        <v>1797672.36</v>
      </c>
      <c r="D8" s="28">
        <v>1920499.32</v>
      </c>
      <c r="E8" s="28">
        <v>1710000</v>
      </c>
      <c r="F8" s="29">
        <f t="shared" si="4"/>
        <v>0.9512300673077044</v>
      </c>
      <c r="G8" s="29">
        <f t="shared" si="0"/>
        <v>0.8903934420554754</v>
      </c>
      <c r="H8" s="28">
        <v>1010000</v>
      </c>
      <c r="I8" s="29">
        <f t="shared" si="1"/>
        <v>0.5618376420940243</v>
      </c>
      <c r="J8" s="38">
        <f t="shared" si="2"/>
        <v>0.5259048985239942</v>
      </c>
      <c r="K8" s="28">
        <v>1710000</v>
      </c>
      <c r="L8" s="29">
        <f>K8/C8</f>
        <v>0.9512300673077044</v>
      </c>
      <c r="M8" s="29">
        <f t="shared" si="3"/>
        <v>0.8903934420554754</v>
      </c>
    </row>
    <row r="9" spans="1:13" ht="18.75">
      <c r="A9" s="26" t="s">
        <v>31</v>
      </c>
      <c r="B9" s="27" t="s">
        <v>42</v>
      </c>
      <c r="C9" s="28">
        <v>1166239.55</v>
      </c>
      <c r="D9" s="28">
        <v>870000</v>
      </c>
      <c r="E9" s="28">
        <v>850000</v>
      </c>
      <c r="F9" s="29">
        <f t="shared" si="4"/>
        <v>0.7288382562570442</v>
      </c>
      <c r="G9" s="29">
        <f t="shared" si="0"/>
        <v>0.9770114942528736</v>
      </c>
      <c r="H9" s="28">
        <v>850000</v>
      </c>
      <c r="I9" s="29">
        <f t="shared" si="1"/>
        <v>0.7288382562570442</v>
      </c>
      <c r="J9" s="38">
        <f t="shared" si="2"/>
        <v>0.9770114942528736</v>
      </c>
      <c r="K9" s="28">
        <v>850000</v>
      </c>
      <c r="L9" s="29">
        <f>K9/C9</f>
        <v>0.7288382562570442</v>
      </c>
      <c r="M9" s="29">
        <f t="shared" si="3"/>
        <v>0.9770114942528736</v>
      </c>
    </row>
    <row r="10" spans="1:13" ht="56.25">
      <c r="A10" s="26" t="s">
        <v>57</v>
      </c>
      <c r="B10" s="27" t="s">
        <v>58</v>
      </c>
      <c r="C10" s="28">
        <v>3525.71</v>
      </c>
      <c r="D10" s="28">
        <v>0</v>
      </c>
      <c r="E10" s="28">
        <v>0</v>
      </c>
      <c r="F10" s="29">
        <f t="shared" si="4"/>
        <v>0</v>
      </c>
      <c r="G10" s="29">
        <v>0</v>
      </c>
      <c r="H10" s="28">
        <v>0</v>
      </c>
      <c r="I10" s="29">
        <v>0</v>
      </c>
      <c r="J10" s="38">
        <v>0</v>
      </c>
      <c r="K10" s="28">
        <v>0</v>
      </c>
      <c r="L10" s="29">
        <v>0</v>
      </c>
      <c r="M10" s="29">
        <v>0</v>
      </c>
    </row>
    <row r="11" spans="1:13" ht="17.25" customHeight="1">
      <c r="A11" s="34" t="s">
        <v>32</v>
      </c>
      <c r="B11" s="32" t="s">
        <v>43</v>
      </c>
      <c r="C11" s="35">
        <f>SUM(C12:C16)</f>
        <v>13839741.71</v>
      </c>
      <c r="D11" s="35">
        <f>SUM(D12:D16)</f>
        <v>14696005.75</v>
      </c>
      <c r="E11" s="35">
        <f>SUM(E12:E16)</f>
        <v>12666800</v>
      </c>
      <c r="F11" s="29">
        <f t="shared" si="4"/>
        <v>0.9152482947602639</v>
      </c>
      <c r="G11" s="29">
        <f aca="true" t="shared" si="5" ref="G11:G24">E11/D11</f>
        <v>0.8619212740849669</v>
      </c>
      <c r="H11" s="28">
        <f>SUM(H12:H16)</f>
        <v>12682500</v>
      </c>
      <c r="I11" s="29">
        <f>H11/C11</f>
        <v>0.9163827089949353</v>
      </c>
      <c r="J11" s="38">
        <f>H11/D11</f>
        <v>0.8629895915766091</v>
      </c>
      <c r="K11" s="28">
        <f>SUM(K12:K16)</f>
        <v>12699000</v>
      </c>
      <c r="L11" s="29">
        <f>K11/C11</f>
        <v>0.9175749277765964</v>
      </c>
      <c r="M11" s="41">
        <f aca="true" t="shared" si="6" ref="M11:M20">K11/D11</f>
        <v>0.864112345628335</v>
      </c>
    </row>
    <row r="12" spans="1:13" ht="56.25" customHeight="1">
      <c r="A12" s="31" t="s">
        <v>44</v>
      </c>
      <c r="B12" s="32" t="s">
        <v>45</v>
      </c>
      <c r="C12" s="28">
        <v>1622207.84</v>
      </c>
      <c r="D12" s="28">
        <v>1450760.5</v>
      </c>
      <c r="E12" s="28">
        <v>1660000</v>
      </c>
      <c r="F12" s="29">
        <f t="shared" si="4"/>
        <v>1.023296743529485</v>
      </c>
      <c r="G12" s="29">
        <f t="shared" si="5"/>
        <v>1.1442274586329033</v>
      </c>
      <c r="H12" s="28">
        <v>1660000</v>
      </c>
      <c r="I12" s="29">
        <f>H13/C12</f>
        <v>0.25298854430391604</v>
      </c>
      <c r="J12" s="38">
        <f>H12/D12</f>
        <v>1.1442274586329033</v>
      </c>
      <c r="K12" s="28">
        <v>1660000</v>
      </c>
      <c r="L12" s="29">
        <f>K12/C12</f>
        <v>1.023296743529485</v>
      </c>
      <c r="M12" s="29">
        <f t="shared" si="6"/>
        <v>1.1442274586329033</v>
      </c>
    </row>
    <row r="13" spans="1:13" ht="44.25" customHeight="1">
      <c r="A13" s="31" t="s">
        <v>46</v>
      </c>
      <c r="B13" s="32" t="s">
        <v>33</v>
      </c>
      <c r="C13" s="28">
        <v>56449.13</v>
      </c>
      <c r="D13" s="28">
        <v>302732</v>
      </c>
      <c r="E13" s="28">
        <v>394700</v>
      </c>
      <c r="F13" s="29">
        <f t="shared" si="4"/>
        <v>6.992136105552025</v>
      </c>
      <c r="G13" s="29">
        <f t="shared" si="5"/>
        <v>1.3037934542763896</v>
      </c>
      <c r="H13" s="28">
        <v>410400</v>
      </c>
      <c r="I13" s="29">
        <f aca="true" t="shared" si="7" ref="I13:I24">H13/C13</f>
        <v>7.270262624065243</v>
      </c>
      <c r="J13" s="38">
        <f>H13/D13</f>
        <v>1.3556545062959977</v>
      </c>
      <c r="K13" s="28">
        <v>426900</v>
      </c>
      <c r="L13" s="29">
        <f>K713/C13</f>
        <v>0</v>
      </c>
      <c r="M13" s="29">
        <f t="shared" si="6"/>
        <v>1.410158159692401</v>
      </c>
    </row>
    <row r="14" spans="1:13" ht="45.75" customHeight="1">
      <c r="A14" s="31" t="s">
        <v>47</v>
      </c>
      <c r="B14" s="32" t="s">
        <v>48</v>
      </c>
      <c r="C14" s="28">
        <v>9847381.87</v>
      </c>
      <c r="D14" s="28">
        <v>9276507.94</v>
      </c>
      <c r="E14" s="28">
        <v>8900000</v>
      </c>
      <c r="F14" s="29">
        <f t="shared" si="4"/>
        <v>0.9037935278120783</v>
      </c>
      <c r="G14" s="29">
        <f t="shared" si="5"/>
        <v>0.9594127507424955</v>
      </c>
      <c r="H14" s="28">
        <v>8900000</v>
      </c>
      <c r="I14" s="29">
        <f t="shared" si="7"/>
        <v>0.9037935278120783</v>
      </c>
      <c r="J14" s="38">
        <f>H14/D14</f>
        <v>0.9594127507424955</v>
      </c>
      <c r="K14" s="28">
        <v>8900000</v>
      </c>
      <c r="L14" s="29">
        <f aca="true" t="shared" si="8" ref="L14:L20">K14/C14</f>
        <v>0.9037935278120783</v>
      </c>
      <c r="M14" s="29">
        <f t="shared" si="6"/>
        <v>0.9594127507424955</v>
      </c>
    </row>
    <row r="15" spans="1:13" ht="45.75" customHeight="1">
      <c r="A15" s="31" t="s">
        <v>50</v>
      </c>
      <c r="B15" s="32" t="s">
        <v>49</v>
      </c>
      <c r="C15" s="28">
        <v>2013357.89</v>
      </c>
      <c r="D15" s="28">
        <v>3260669.31</v>
      </c>
      <c r="E15" s="28">
        <v>1700000</v>
      </c>
      <c r="F15" s="29">
        <f t="shared" si="4"/>
        <v>0.8443605622445993</v>
      </c>
      <c r="G15" s="29">
        <f t="shared" si="5"/>
        <v>0.521365351213736</v>
      </c>
      <c r="H15" s="28">
        <v>1700000</v>
      </c>
      <c r="I15" s="29">
        <f t="shared" si="7"/>
        <v>0.8443605622445993</v>
      </c>
      <c r="J15" s="38">
        <f>H15/D15</f>
        <v>0.521365351213736</v>
      </c>
      <c r="K15" s="28">
        <v>1700000</v>
      </c>
      <c r="L15" s="29">
        <f t="shared" si="8"/>
        <v>0.8443605622445993</v>
      </c>
      <c r="M15" s="29">
        <f t="shared" si="6"/>
        <v>0.521365351213736</v>
      </c>
    </row>
    <row r="16" spans="1:13" ht="36.75" customHeight="1">
      <c r="A16" s="31" t="s">
        <v>52</v>
      </c>
      <c r="B16" s="32" t="s">
        <v>51</v>
      </c>
      <c r="C16" s="28">
        <v>300344.98</v>
      </c>
      <c r="D16" s="28">
        <v>405336</v>
      </c>
      <c r="E16" s="28">
        <v>12100</v>
      </c>
      <c r="F16" s="29">
        <f t="shared" si="4"/>
        <v>0.04028700596227711</v>
      </c>
      <c r="G16" s="29">
        <f t="shared" si="5"/>
        <v>0.029851777290938877</v>
      </c>
      <c r="H16" s="28">
        <v>12100</v>
      </c>
      <c r="I16" s="29">
        <f t="shared" si="7"/>
        <v>0.04028700596227711</v>
      </c>
      <c r="J16" s="38">
        <f>H716/D16</f>
        <v>0</v>
      </c>
      <c r="K16" s="28">
        <v>12100</v>
      </c>
      <c r="L16" s="29">
        <f t="shared" si="8"/>
        <v>0.04028700596227711</v>
      </c>
      <c r="M16" s="29">
        <f t="shared" si="6"/>
        <v>0.029851777290938877</v>
      </c>
    </row>
    <row r="17" spans="1:13" ht="18.75">
      <c r="A17" s="6" t="s">
        <v>8</v>
      </c>
      <c r="B17" s="9" t="s">
        <v>13</v>
      </c>
      <c r="C17" s="13">
        <f>SUM(C18:C23)</f>
        <v>130084567.87</v>
      </c>
      <c r="D17" s="13">
        <f>SUM(D18:D23)</f>
        <v>166377442.23</v>
      </c>
      <c r="E17" s="13">
        <f>SUM(E18:E23)</f>
        <v>130125121.31</v>
      </c>
      <c r="F17" s="11">
        <f t="shared" si="4"/>
        <v>1.0003117467403246</v>
      </c>
      <c r="G17" s="11">
        <f t="shared" si="5"/>
        <v>0.7821079562583682</v>
      </c>
      <c r="H17" s="15">
        <f>SUM(H18:H23)</f>
        <v>122007273.8</v>
      </c>
      <c r="I17" s="11">
        <f t="shared" si="7"/>
        <v>0.9379073613245804</v>
      </c>
      <c r="J17" s="39">
        <f aca="true" t="shared" si="9" ref="J17:J22">H17/D17</f>
        <v>0.7333162005900853</v>
      </c>
      <c r="K17" s="15">
        <f>SUM(K18:K23)</f>
        <v>120694496.8</v>
      </c>
      <c r="L17" s="11">
        <f t="shared" si="8"/>
        <v>0.9278156415956735</v>
      </c>
      <c r="M17" s="11">
        <f t="shared" si="6"/>
        <v>0.7254258460900731</v>
      </c>
    </row>
    <row r="18" spans="1:13" ht="37.5">
      <c r="A18" s="7" t="s">
        <v>9</v>
      </c>
      <c r="B18" s="10" t="s">
        <v>34</v>
      </c>
      <c r="C18" s="14">
        <v>59710103</v>
      </c>
      <c r="D18" s="20">
        <v>61271668</v>
      </c>
      <c r="E18" s="14">
        <v>55069560</v>
      </c>
      <c r="F18" s="12">
        <f t="shared" si="4"/>
        <v>0.922282113631591</v>
      </c>
      <c r="G18" s="12">
        <f t="shared" si="5"/>
        <v>0.8987769028909087</v>
      </c>
      <c r="H18" s="16">
        <v>48568600</v>
      </c>
      <c r="I18" s="12">
        <f t="shared" si="7"/>
        <v>0.8134067362101184</v>
      </c>
      <c r="J18" s="40">
        <f t="shared" si="9"/>
        <v>0.7926763149323762</v>
      </c>
      <c r="K18" s="16">
        <v>48568600</v>
      </c>
      <c r="L18" s="12">
        <f t="shared" si="8"/>
        <v>0.8134067362101184</v>
      </c>
      <c r="M18" s="12">
        <f t="shared" si="6"/>
        <v>0.7926763149323762</v>
      </c>
    </row>
    <row r="19" spans="1:13" ht="56.25">
      <c r="A19" s="7" t="s">
        <v>10</v>
      </c>
      <c r="B19" s="10" t="s">
        <v>35</v>
      </c>
      <c r="C19" s="14">
        <v>3144702.03</v>
      </c>
      <c r="D19" s="20">
        <v>37954742.85</v>
      </c>
      <c r="E19" s="14">
        <v>4215523.66</v>
      </c>
      <c r="F19" s="12">
        <f t="shared" si="4"/>
        <v>1.3405160869883752</v>
      </c>
      <c r="G19" s="12">
        <f t="shared" si="5"/>
        <v>0.11106711160341849</v>
      </c>
      <c r="H19" s="16">
        <v>254100</v>
      </c>
      <c r="I19" s="12">
        <f t="shared" si="7"/>
        <v>0.08080256812121561</v>
      </c>
      <c r="J19" s="40">
        <f t="shared" si="9"/>
        <v>0.006694815480748277</v>
      </c>
      <c r="K19" s="16">
        <v>254100</v>
      </c>
      <c r="L19" s="12">
        <f t="shared" si="8"/>
        <v>0.08080256812121561</v>
      </c>
      <c r="M19" s="12">
        <f t="shared" si="6"/>
        <v>0.006694815480748277</v>
      </c>
    </row>
    <row r="20" spans="1:13" ht="37.5">
      <c r="A20" s="7" t="s">
        <v>11</v>
      </c>
      <c r="B20" s="10" t="s">
        <v>36</v>
      </c>
      <c r="C20" s="14">
        <v>63108555.99</v>
      </c>
      <c r="D20" s="20">
        <v>65656621.78</v>
      </c>
      <c r="E20" s="14">
        <v>70600037.65</v>
      </c>
      <c r="F20" s="12">
        <f t="shared" si="4"/>
        <v>1.1187078604870484</v>
      </c>
      <c r="G20" s="12">
        <f t="shared" si="5"/>
        <v>1.0752919619678916</v>
      </c>
      <c r="H20" s="16">
        <v>72944573.8</v>
      </c>
      <c r="I20" s="12">
        <f t="shared" si="7"/>
        <v>1.1558587049838152</v>
      </c>
      <c r="J20" s="40">
        <f t="shared" si="9"/>
        <v>1.1110010204975245</v>
      </c>
      <c r="K20" s="16">
        <v>71631796.8</v>
      </c>
      <c r="L20" s="12">
        <f t="shared" si="8"/>
        <v>1.1350568187830279</v>
      </c>
      <c r="M20" s="12">
        <f t="shared" si="6"/>
        <v>1.091006434050497</v>
      </c>
    </row>
    <row r="21" spans="1:13" ht="18.75">
      <c r="A21" s="7" t="s">
        <v>12</v>
      </c>
      <c r="B21" s="10" t="s">
        <v>37</v>
      </c>
      <c r="C21" s="14">
        <v>4285400</v>
      </c>
      <c r="D21" s="20">
        <v>1432505</v>
      </c>
      <c r="E21" s="14">
        <v>0</v>
      </c>
      <c r="F21" s="12">
        <f t="shared" si="4"/>
        <v>0</v>
      </c>
      <c r="G21" s="12">
        <f t="shared" si="5"/>
        <v>0</v>
      </c>
      <c r="H21" s="16">
        <v>0</v>
      </c>
      <c r="I21" s="12">
        <f t="shared" si="7"/>
        <v>0</v>
      </c>
      <c r="J21" s="40">
        <f t="shared" si="9"/>
        <v>0</v>
      </c>
      <c r="K21" s="16">
        <v>0</v>
      </c>
      <c r="L21" s="12">
        <v>0</v>
      </c>
      <c r="M21" s="12">
        <v>0</v>
      </c>
    </row>
    <row r="22" spans="1:13" ht="37.5">
      <c r="A22" s="7" t="s">
        <v>53</v>
      </c>
      <c r="B22" s="10" t="s">
        <v>56</v>
      </c>
      <c r="C22" s="14">
        <v>365900</v>
      </c>
      <c r="D22" s="20">
        <v>268950</v>
      </c>
      <c r="E22" s="14">
        <v>240000</v>
      </c>
      <c r="F22" s="12">
        <f t="shared" si="4"/>
        <v>0.6559169171904892</v>
      </c>
      <c r="G22" s="12">
        <f t="shared" si="5"/>
        <v>0.8923591745677635</v>
      </c>
      <c r="H22" s="16">
        <v>240000</v>
      </c>
      <c r="I22" s="12">
        <f t="shared" si="7"/>
        <v>0.6559169171904892</v>
      </c>
      <c r="J22" s="40">
        <f t="shared" si="9"/>
        <v>0.8923591745677635</v>
      </c>
      <c r="K22" s="16">
        <v>240000</v>
      </c>
      <c r="L22" s="12">
        <f>K22/C22</f>
        <v>0.6559169171904892</v>
      </c>
      <c r="M22" s="12">
        <f>K122/D22</f>
        <v>0</v>
      </c>
    </row>
    <row r="23" spans="1:13" ht="93.75">
      <c r="A23" s="7" t="s">
        <v>54</v>
      </c>
      <c r="B23" s="10" t="s">
        <v>55</v>
      </c>
      <c r="C23" s="14">
        <v>-530093.15</v>
      </c>
      <c r="D23" s="20">
        <v>-207045.4</v>
      </c>
      <c r="E23" s="14">
        <v>0</v>
      </c>
      <c r="F23" s="12">
        <f t="shared" si="4"/>
        <v>0</v>
      </c>
      <c r="G23" s="12">
        <f t="shared" si="5"/>
        <v>0</v>
      </c>
      <c r="H23" s="16">
        <v>0</v>
      </c>
      <c r="I23" s="12">
        <f t="shared" si="7"/>
        <v>0</v>
      </c>
      <c r="J23" s="40">
        <v>0</v>
      </c>
      <c r="K23" s="16">
        <v>0</v>
      </c>
      <c r="L23" s="12">
        <v>0</v>
      </c>
      <c r="M23" s="12">
        <v>0</v>
      </c>
    </row>
    <row r="24" spans="1:13" ht="18.75">
      <c r="A24" s="45" t="s">
        <v>14</v>
      </c>
      <c r="B24" s="45"/>
      <c r="C24" s="22">
        <f>SUM(C4,C17)</f>
        <v>177699608.4</v>
      </c>
      <c r="D24" s="22">
        <f>SUM(D4,D17)</f>
        <v>214066125.74</v>
      </c>
      <c r="E24" s="22">
        <f>SUM(E4,E17)</f>
        <v>179744897.01</v>
      </c>
      <c r="F24" s="11">
        <f t="shared" si="4"/>
        <v>1.0115098093260626</v>
      </c>
      <c r="G24" s="11">
        <f t="shared" si="5"/>
        <v>0.8396699682803349</v>
      </c>
      <c r="H24" s="21">
        <f>SUM(H4,H17)</f>
        <v>171307749.5</v>
      </c>
      <c r="I24" s="11">
        <f t="shared" si="7"/>
        <v>0.9640299775697199</v>
      </c>
      <c r="J24" s="39">
        <f>H24/D24</f>
        <v>0.8002562241354646</v>
      </c>
      <c r="K24" s="21">
        <f>SUM(K4,K17)</f>
        <v>173511472.5</v>
      </c>
      <c r="L24" s="11">
        <f>K24/C24</f>
        <v>0.9764313723721183</v>
      </c>
      <c r="M24" s="11">
        <f>K24/D24</f>
        <v>0.8105508141476957</v>
      </c>
    </row>
    <row r="26" spans="3:13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6:11" ht="12.75">
      <c r="F27" s="43"/>
      <c r="G27" s="43"/>
      <c r="H27" s="43"/>
      <c r="I27" s="43"/>
      <c r="J27" s="43"/>
      <c r="K27" s="43"/>
    </row>
    <row r="28" spans="3:13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3:4" ht="18.75">
      <c r="C29" s="18"/>
      <c r="D29" s="17"/>
    </row>
    <row r="30" ht="12.75">
      <c r="D30" s="18"/>
    </row>
    <row r="31" ht="18.75">
      <c r="D31" s="17"/>
    </row>
    <row r="32" ht="12.75">
      <c r="D32" s="18"/>
    </row>
    <row r="33" ht="18.75">
      <c r="D33" s="19"/>
    </row>
    <row r="34" ht="12.75">
      <c r="D34" s="18"/>
    </row>
    <row r="35" ht="18.75">
      <c r="D35" s="17"/>
    </row>
    <row r="36" ht="12.75">
      <c r="D36" s="18"/>
    </row>
    <row r="37" ht="18.75">
      <c r="D37" s="17"/>
    </row>
    <row r="38" ht="12.75">
      <c r="D38" s="18"/>
    </row>
  </sheetData>
  <sheetProtection/>
  <mergeCells count="2">
    <mergeCell ref="A24:B24"/>
    <mergeCell ref="A1:M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INWIN</cp:lastModifiedBy>
  <cp:lastPrinted>2019-11-12T13:23:06Z</cp:lastPrinted>
  <dcterms:created xsi:type="dcterms:W3CDTF">2014-03-24T07:39:29Z</dcterms:created>
  <dcterms:modified xsi:type="dcterms:W3CDTF">2019-11-12T13:24:28Z</dcterms:modified>
  <cp:category/>
  <cp:version/>
  <cp:contentType/>
  <cp:contentStatus/>
</cp:coreProperties>
</file>